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ota" sheetId="1" r:id="rId1"/>
    <sheet name="Rezerwacje" sheetId="2" r:id="rId2"/>
    <sheet name="Koszty" sheetId="3" r:id="rId3"/>
    <sheet name="Podsumowanie" sheetId="4" r:id="rId4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</patternFill>
    </fill>
  </fills>
  <borders count="1">
    <border/>
  </borders>
  <cellStyleXfs count="1">
    <xf/>
  </cellStyleXfs>
  <cellXfs count="3">
    <xf/>
    <xf fontId="1" fillId="2" applyFont="1" applyFill="1"/>
    <xf numFmtId="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22" customWidth="1"/>
    <col min="4" max="4" width="8" customWidth="1"/>
    <col min="5" max="5" width="14" customWidth="1"/>
    <col min="6" max="6" width="16" customWidth="1"/>
    <col min="7" max="7" width="16" customWidth="1"/>
    <col min="8" max="8" width="16" customWidth="1"/>
    <col min="9" max="9" width="20" customWidth="1"/>
    <col min="10" max="10" width="12" customWidth="1"/>
  </cols>
  <sheetData>
    <row r="1">
      <c r="A1" t="inlineStr" s="1">
        <is>
          <t>Auto</t>
        </is>
      </c>
      <c r="B1" t="inlineStr" s="1">
        <is>
          <t>Nr rejestracyjny</t>
        </is>
      </c>
      <c r="C1" t="inlineStr" s="1">
        <is>
          <t>VIN</t>
        </is>
      </c>
      <c r="D1" t="inlineStr" s="1">
        <is>
          <t>Rok</t>
        </is>
      </c>
      <c r="E1" t="inlineStr" s="1">
        <is>
          <t>Przebieg (km)</t>
        </is>
      </c>
      <c r="F1" t="inlineStr" s="1">
        <is>
          <t>OC ważne do</t>
        </is>
      </c>
      <c r="G1" t="inlineStr" s="1">
        <is>
          <t>AC ważne do</t>
        </is>
      </c>
      <c r="H1" t="inlineStr" s="1">
        <is>
          <t>Przegląd do</t>
        </is>
      </c>
      <c r="I1" t="inlineStr" s="1">
        <is>
          <t>Następny serwis (km)</t>
        </is>
      </c>
      <c r="J1" t="inlineStr" s="1">
        <is>
          <t>Status</t>
        </is>
      </c>
    </row>
    <row r="2">
      <c r="A2" t="inlineStr">
        <is>
          <t>Toyota Corolla</t>
        </is>
      </c>
      <c r="B2" t="inlineStr">
        <is>
          <t>WA 10001</t>
        </is>
      </c>
      <c r="C2" t="inlineStr">
        <is>
          <t>SB1K93BE10E000001</t>
        </is>
      </c>
      <c r="D2">
        <v>2023</v>
      </c>
      <c r="E2">
        <v>25000</v>
      </c>
      <c r="F2" t="inlineStr">
        <is>
          <t>2027-01-15</t>
        </is>
      </c>
      <c r="G2" t="inlineStr">
        <is>
          <t>2027-01-15</t>
        </is>
      </c>
      <c r="H2" t="inlineStr">
        <is>
          <t>2026-12-01</t>
        </is>
      </c>
      <c r="I2">
        <v>30000</v>
      </c>
      <c r="J2" t="inlineStr">
        <is>
          <t>dostępny</t>
        </is>
      </c>
    </row>
    <row r="3">
      <c r="A3" t="inlineStr">
        <is>
          <t>Volkswagen Golf</t>
        </is>
      </c>
      <c r="B3" t="inlineStr">
        <is>
          <t>WA 20002</t>
        </is>
      </c>
      <c r="C3" t="inlineStr">
        <is>
          <t>WVWZZZAUZPW000002</t>
        </is>
      </c>
      <c r="D3">
        <v>2022</v>
      </c>
      <c r="E3">
        <v>45000</v>
      </c>
      <c r="F3" t="inlineStr">
        <is>
          <t>2026-11-20</t>
        </is>
      </c>
      <c r="G3" t="inlineStr">
        <is>
          <t>2026-11-20</t>
        </is>
      </c>
      <c r="H3" t="inlineStr">
        <is>
          <t>2027-03-10</t>
        </is>
      </c>
      <c r="I3">
        <v>50000</v>
      </c>
      <c r="J3" t="inlineStr">
        <is>
          <t>w najmie</t>
        </is>
      </c>
    </row>
    <row r="4">
      <c r="A4" t="inlineStr">
        <is>
          <t>Ford Transit Custom</t>
        </is>
      </c>
      <c r="B4" t="inlineStr">
        <is>
          <t>WA 11011</t>
        </is>
      </c>
      <c r="C4" t="inlineStr">
        <is>
          <t>WF0XXXTTGXPA00003</t>
        </is>
      </c>
      <c r="D4">
        <v>2020</v>
      </c>
      <c r="E4">
        <v>120000</v>
      </c>
      <c r="F4" t="inlineStr">
        <is>
          <t>2026-11-14</t>
        </is>
      </c>
      <c r="H4" t="inlineStr">
        <is>
          <t>2026-10-01</t>
        </is>
      </c>
      <c r="I4">
        <v>125000</v>
      </c>
      <c r="J4" t="inlineStr">
        <is>
          <t>serwis</t>
        </is>
      </c>
    </row>
  </sheetData>
  <autoFilter ref="A1:J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18" customWidth="1"/>
    <col min="4" max="4" width="12" customWidth="1"/>
    <col min="5" max="5" width="12" customWidth="1"/>
    <col min="6" max="6" width="8" customWidth="1"/>
    <col min="7" max="7" width="12" customWidth="1"/>
    <col min="8" max="8" width="12" customWidth="1"/>
    <col min="9" max="9" width="10" customWidth="1"/>
    <col min="10" max="10" width="12" customWidth="1"/>
    <col min="11" max="11" width="12" customWidth="1"/>
  </cols>
  <sheetData>
    <row r="1">
      <c r="A1" t="inlineStr" s="1">
        <is>
          <t>Auto (nr rej.)</t>
        </is>
      </c>
      <c r="B1" t="inlineStr" s="1">
        <is>
          <t>Klient</t>
        </is>
      </c>
      <c r="C1" t="inlineStr" s="1">
        <is>
          <t>Telefon</t>
        </is>
      </c>
      <c r="D1" t="inlineStr" s="1">
        <is>
          <t>Od</t>
        </is>
      </c>
      <c r="E1" t="inlineStr" s="1">
        <is>
          <t>Do</t>
        </is>
      </c>
      <c r="F1" t="inlineStr" s="1">
        <is>
          <t>Dni</t>
        </is>
      </c>
      <c r="G1" t="inlineStr" s="1">
        <is>
          <t>Stawka/doba</t>
        </is>
      </c>
      <c r="H1" t="inlineStr" s="1">
        <is>
          <t>Kwota</t>
        </is>
      </c>
      <c r="I1" t="inlineStr" s="1">
        <is>
          <t>Kaucja</t>
        </is>
      </c>
      <c r="J1" t="inlineStr" s="1">
        <is>
          <t>Zapłacono</t>
        </is>
      </c>
      <c r="K1" t="inlineStr" s="1">
        <is>
          <t>Do zapłaty</t>
        </is>
      </c>
    </row>
    <row r="2">
      <c r="A2" t="inlineStr">
        <is>
          <t>WA 10001</t>
        </is>
      </c>
      <c r="B2" t="inlineStr">
        <is>
          <t>Jan Kowalski</t>
        </is>
      </c>
      <c r="C2" t="inlineStr">
        <is>
          <t>+48 600 100 200</t>
        </is>
      </c>
      <c r="D2" t="inlineStr">
        <is>
          <t>2026-11-03</t>
        </is>
      </c>
      <c r="E2" t="inlineStr">
        <is>
          <t>2026-11-07</t>
        </is>
      </c>
      <c r="F2" s="2">
        <f>IFERROR(DATEVALUE(E2)-DATEVALUE(D2),"")</f>
      </c>
      <c r="G2">
        <v>140</v>
      </c>
      <c r="H2" s="2">
        <f>IFERROR(F2*G2,"")</f>
      </c>
      <c r="I2">
        <v>1000</v>
      </c>
      <c r="J2">
        <v>560</v>
      </c>
      <c r="K2" s="2">
        <f>IFERROR(H2-J2,"")</f>
      </c>
    </row>
    <row r="3">
      <c r="A3" t="inlineStr">
        <is>
          <t>WA 20002</t>
        </is>
      </c>
      <c r="B3" t="inlineStr">
        <is>
          <t>Anna Nowak</t>
        </is>
      </c>
      <c r="C3" t="inlineStr">
        <is>
          <t>+48 601 200 300</t>
        </is>
      </c>
      <c r="D3" t="inlineStr">
        <is>
          <t>2026-11-01</t>
        </is>
      </c>
      <c r="E3" t="inlineStr">
        <is>
          <t>2026-11-08</t>
        </is>
      </c>
      <c r="F3" s="2">
        <f>IFERROR(DATEVALUE(E3)-DATEVALUE(D3),"")</f>
      </c>
      <c r="G3">
        <v>120</v>
      </c>
      <c r="H3" s="2">
        <f>IFERROR(F3*G3,"")</f>
      </c>
      <c r="I3">
        <v>1200</v>
      </c>
      <c r="J3">
        <v>840</v>
      </c>
      <c r="K3" s="2">
        <f>IFERROR(H3-J3,"")</f>
      </c>
    </row>
  </sheetData>
  <autoFilter ref="A1:K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16" customWidth="1"/>
    <col min="4" max="4" width="12" customWidth="1"/>
    <col min="5" max="5" width="34" customWidth="1"/>
  </cols>
  <sheetData>
    <row r="1">
      <c r="A1" t="inlineStr" s="1">
        <is>
          <t>Data</t>
        </is>
      </c>
      <c r="B1" t="inlineStr" s="1">
        <is>
          <t>Auto (nr rej.)</t>
        </is>
      </c>
      <c r="C1" t="inlineStr" s="1">
        <is>
          <t>Kategoria</t>
        </is>
      </c>
      <c r="D1" t="inlineStr" s="1">
        <is>
          <t>Kwota</t>
        </is>
      </c>
      <c r="E1" t="inlineStr" s="1">
        <is>
          <t>Opis</t>
        </is>
      </c>
    </row>
    <row r="2">
      <c r="A2" t="inlineStr">
        <is>
          <t>2026-11-02</t>
        </is>
      </c>
      <c r="B2" t="inlineStr">
        <is>
          <t>WA 11011</t>
        </is>
      </c>
      <c r="C2" t="inlineStr">
        <is>
          <t>serwis</t>
        </is>
      </c>
      <c r="D2">
        <v>1300</v>
      </c>
      <c r="E2" t="inlineStr">
        <is>
          <t>Wymiana oleju i filtrów</t>
        </is>
      </c>
    </row>
    <row r="3">
      <c r="A3" t="inlineStr">
        <is>
          <t>2026-11-05</t>
        </is>
      </c>
      <c r="B3" t="inlineStr">
        <is>
          <t>WA 10001</t>
        </is>
      </c>
      <c r="C3" t="inlineStr">
        <is>
          <t>myjnia</t>
        </is>
      </c>
      <c r="D3">
        <v>60</v>
      </c>
    </row>
  </sheetData>
  <autoFilter ref="A1:E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>Auto (nr rej.)</t>
        </is>
      </c>
      <c r="B1" t="inlineStr" s="1">
        <is>
          <t>Przychód</t>
        </is>
      </c>
      <c r="C1" t="inlineStr" s="1">
        <is>
          <t>Koszty</t>
        </is>
      </c>
      <c r="D1" t="inlineStr" s="1">
        <is>
          <t>Zysk</t>
        </is>
      </c>
      <c r="E1" t="inlineStr" s="1">
        <is>
          <t>Liczba najmów</t>
        </is>
      </c>
    </row>
    <row r="2">
      <c r="A2" t="inlineStr">
        <is>
          <t>WA 10001</t>
        </is>
      </c>
      <c r="B2" s="2">
        <f>SUMIF(Rezerwacje!A:A,A2,Rezerwacje!H:H)</f>
      </c>
      <c r="C2" s="2">
        <f>SUMIF(Koszty!B:B,A2,Koszty!D:D)</f>
      </c>
      <c r="D2" s="2">
        <f>B2-C2</f>
      </c>
      <c r="E2" s="2">
        <f>COUNTIF(Rezerwacje!A:A,A2)</f>
      </c>
    </row>
    <row r="3">
      <c r="A3" t="inlineStr">
        <is>
          <t>WA 20002</t>
        </is>
      </c>
      <c r="B3" s="2">
        <f>SUMIF(Rezerwacje!A:A,A3,Rezerwacje!H:H)</f>
      </c>
      <c r="C3" s="2">
        <f>SUMIF(Koszty!B:B,A3,Koszty!D:D)</f>
      </c>
      <c r="D3" s="2">
        <f>B3-C3</f>
      </c>
      <c r="E3" s="2">
        <f>COUNTIF(Rezerwacje!A:A,A3)</f>
      </c>
    </row>
    <row r="4">
      <c r="A4" t="inlineStr">
        <is>
          <t>WA 11011</t>
        </is>
      </c>
      <c r="B4" s="2">
        <f>SUMIF(Rezerwacje!A:A,A4,Rezerwacje!H:H)</f>
      </c>
      <c r="C4" s="2">
        <f>SUMIF(Koszty!B:B,A4,Koszty!D:D)</f>
      </c>
      <c r="D4" s="2">
        <f>B4-C4</f>
      </c>
      <c r="E4" s="2">
        <f>COUNTIF(Rezerwacje!A:A,A4)</f>
      </c>
    </row>
  </sheetData>
  <autoFilter ref="A1:E4"/>
</worksheet>
</file>